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"/>
      <family val="0"/>
    </font>
    <font>
      <sz val="16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8"/>
      <name val="Arial"/>
      <family val="2"/>
    </font>
    <font>
      <sz val="18"/>
      <color indexed="15"/>
      <name val="Arial"/>
      <family val="2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10" borderId="10" xfId="0" applyFont="1" applyFill="1" applyBorder="1" applyAlignment="1" applyProtection="1">
      <alignment horizontal="center" vertical="center"/>
      <protection locked="0"/>
    </xf>
    <xf numFmtId="0" fontId="2" fillId="14" borderId="10" xfId="0" applyFont="1" applyFill="1" applyBorder="1" applyAlignment="1" applyProtection="1">
      <alignment/>
      <protection locked="0"/>
    </xf>
    <xf numFmtId="0" fontId="3" fillId="3" borderId="10" xfId="0" applyFont="1" applyFill="1" applyBorder="1" applyAlignment="1" applyProtection="1">
      <alignment/>
      <protection locked="0"/>
    </xf>
    <xf numFmtId="0" fontId="3" fillId="15" borderId="10" xfId="0" applyFont="1" applyFill="1" applyBorder="1" applyAlignment="1" applyProtection="1">
      <alignment/>
      <protection locked="0"/>
    </xf>
    <xf numFmtId="0" fontId="3" fillId="9" borderId="10" xfId="0" applyFont="1" applyFill="1" applyBorder="1" applyAlignment="1" applyProtection="1">
      <alignment/>
      <protection locked="0"/>
    </xf>
    <xf numFmtId="0" fontId="1" fillId="24" borderId="10" xfId="0" applyFont="1" applyFill="1" applyBorder="1" applyAlignment="1" applyProtection="1">
      <alignment/>
      <protection locked="0"/>
    </xf>
    <xf numFmtId="0" fontId="3" fillId="11" borderId="10" xfId="0" applyFont="1" applyFill="1" applyBorder="1" applyAlignment="1" applyProtection="1">
      <alignment/>
      <protection locked="0"/>
    </xf>
    <xf numFmtId="0" fontId="3" fillId="24" borderId="10" xfId="0" applyFont="1" applyFill="1" applyBorder="1" applyAlignment="1" applyProtection="1">
      <alignment/>
      <protection locked="0"/>
    </xf>
    <xf numFmtId="0" fontId="1" fillId="25" borderId="10" xfId="0" applyFont="1" applyFill="1" applyBorder="1" applyAlignment="1" applyProtection="1">
      <alignment/>
      <protection locked="0"/>
    </xf>
    <xf numFmtId="0" fontId="1" fillId="26" borderId="10" xfId="0" applyFont="1" applyFill="1" applyBorder="1" applyAlignment="1" applyProtection="1">
      <alignment/>
      <protection locked="0"/>
    </xf>
    <xf numFmtId="0" fontId="1" fillId="27" borderId="10" xfId="0" applyFont="1" applyFill="1" applyBorder="1" applyAlignment="1" applyProtection="1">
      <alignment/>
      <protection locked="0"/>
    </xf>
    <xf numFmtId="0" fontId="1" fillId="15" borderId="10" xfId="0" applyFont="1" applyFill="1" applyBorder="1" applyAlignment="1" applyProtection="1">
      <alignment/>
      <protection locked="0"/>
    </xf>
    <xf numFmtId="0" fontId="4" fillId="11" borderId="0" xfId="0" applyFont="1" applyFill="1" applyAlignment="1">
      <alignment horizontal="center"/>
    </xf>
    <xf numFmtId="0" fontId="6" fillId="28" borderId="11" xfId="0" applyFont="1" applyFill="1" applyBorder="1" applyAlignment="1">
      <alignment horizontal="center" vertical="center" wrapText="1"/>
    </xf>
    <xf numFmtId="0" fontId="6" fillId="28" borderId="12" xfId="0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 wrapText="1"/>
    </xf>
    <xf numFmtId="0" fontId="6" fillId="28" borderId="14" xfId="0" applyFont="1" applyFill="1" applyBorder="1" applyAlignment="1">
      <alignment horizontal="center" vertical="center" wrapText="1"/>
    </xf>
    <xf numFmtId="0" fontId="6" fillId="28" borderId="15" xfId="0" applyFont="1" applyFill="1" applyBorder="1" applyAlignment="1">
      <alignment horizontal="center" vertical="center" wrapText="1"/>
    </xf>
    <xf numFmtId="0" fontId="6" fillId="28" borderId="16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0" fillId="16" borderId="16" xfId="0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3" fillId="27" borderId="0" xfId="0" applyFont="1" applyFill="1" applyAlignment="1">
      <alignment horizontal="center" vertical="center" wrapText="1"/>
    </xf>
    <xf numFmtId="0" fontId="0" fillId="27" borderId="0" xfId="0" applyFont="1" applyFill="1" applyAlignment="1">
      <alignment horizontal="center" vertical="center" wrapText="1"/>
    </xf>
    <xf numFmtId="0" fontId="3" fillId="29" borderId="11" xfId="0" applyFont="1" applyFill="1" applyBorder="1" applyAlignment="1">
      <alignment horizontal="center" vertical="center" wrapText="1"/>
    </xf>
    <xf numFmtId="0" fontId="3" fillId="29" borderId="12" xfId="0" applyFont="1" applyFill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 vertical="center" wrapText="1"/>
    </xf>
    <xf numFmtId="0" fontId="3" fillId="29" borderId="14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14" borderId="16" xfId="0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30" borderId="0" xfId="0" applyFont="1" applyFill="1" applyAlignment="1">
      <alignment horizontal="center" vertical="center" wrapText="1"/>
    </xf>
    <xf numFmtId="0" fontId="0" fillId="30" borderId="0" xfId="0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1" fillId="29" borderId="11" xfId="0" applyFont="1" applyFill="1" applyBorder="1" applyAlignment="1">
      <alignment horizontal="center" vertical="center" wrapText="1"/>
    </xf>
    <xf numFmtId="0" fontId="0" fillId="29" borderId="12" xfId="0" applyFill="1" applyBorder="1" applyAlignment="1">
      <alignment horizontal="center" vertical="center" wrapText="1"/>
    </xf>
    <xf numFmtId="0" fontId="0" fillId="29" borderId="13" xfId="0" applyFill="1" applyBorder="1" applyAlignment="1">
      <alignment horizontal="center" vertical="center" wrapText="1"/>
    </xf>
    <xf numFmtId="0" fontId="0" fillId="29" borderId="14" xfId="0" applyFill="1" applyBorder="1" applyAlignment="1">
      <alignment horizontal="center" vertical="center" wrapText="1"/>
    </xf>
    <xf numFmtId="0" fontId="0" fillId="29" borderId="15" xfId="0" applyFill="1" applyBorder="1" applyAlignment="1">
      <alignment horizontal="center" vertical="center" wrapText="1"/>
    </xf>
    <xf numFmtId="0" fontId="0" fillId="29" borderId="16" xfId="0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0" fillId="30" borderId="12" xfId="0" applyFill="1" applyBorder="1" applyAlignment="1">
      <alignment horizontal="center" vertical="center" wrapText="1"/>
    </xf>
    <xf numFmtId="0" fontId="0" fillId="30" borderId="13" xfId="0" applyFill="1" applyBorder="1" applyAlignment="1">
      <alignment horizontal="center" vertical="center" wrapText="1"/>
    </xf>
    <xf numFmtId="0" fontId="0" fillId="30" borderId="14" xfId="0" applyFill="1" applyBorder="1" applyAlignment="1">
      <alignment horizontal="center" vertical="center" wrapText="1"/>
    </xf>
    <xf numFmtId="0" fontId="0" fillId="30" borderId="15" xfId="0" applyFill="1" applyBorder="1" applyAlignment="1">
      <alignment horizontal="center" vertical="center" wrapText="1"/>
    </xf>
    <xf numFmtId="0" fontId="0" fillId="30" borderId="16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1;&#1080;&#1089;&#1090;2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hyperlink" Target="#&#1051;&#1080;&#1089;&#1090;11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hyperlink" Target="#&#1051;&#1080;&#1089;&#1090;12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hyperlink" Target="#&#1051;&#1080;&#1089;&#1090;13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hyperlink" Target="#&#1051;&#1080;&#1089;&#1090;14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hyperlink" Target="#&#1051;&#1080;&#1089;&#1090;15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&#1051;&#1080;&#1089;&#1090;3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1051;&#1080;&#1089;&#1090;4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&#1051;&#1080;&#1089;&#1090;5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&#1051;&#1080;&#1089;&#1090;6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&#1051;&#1080;&#1089;&#1090;7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hyperlink" Target="#&#1051;&#1080;&#1089;&#1090;8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#&#1051;&#1080;&#1089;&#1090;9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hyperlink" Target="#&#1051;&#1080;&#1089;&#1090;10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15</xdr:col>
      <xdr:colOff>104775</xdr:colOff>
      <xdr:row>34</xdr:row>
      <xdr:rowOff>95250</xdr:rowOff>
    </xdr:to>
    <xdr:pic>
      <xdr:nvPicPr>
        <xdr:cNvPr id="1" name="Picture 1" descr="PZTPVKwt_8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9182100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28</xdr:row>
      <xdr:rowOff>66675</xdr:rowOff>
    </xdr:from>
    <xdr:to>
      <xdr:col>14</xdr:col>
      <xdr:colOff>171450</xdr:colOff>
      <xdr:row>32</xdr:row>
      <xdr:rowOff>85725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7372350" y="4600575"/>
          <a:ext cx="1333500" cy="666750"/>
        </a:xfrm>
        <a:prstGeom prst="rightArrow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304800</xdr:colOff>
      <xdr:row>30</xdr:row>
      <xdr:rowOff>38100</xdr:rowOff>
    </xdr:to>
    <xdr:pic>
      <xdr:nvPicPr>
        <xdr:cNvPr id="1" name="Picture 2" descr="Картинки по запросу ножницы хирургическ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3920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25</xdr:row>
      <xdr:rowOff>114300</xdr:rowOff>
    </xdr:from>
    <xdr:to>
      <xdr:col>13</xdr:col>
      <xdr:colOff>476250</xdr:colOff>
      <xdr:row>29</xdr:row>
      <xdr:rowOff>38100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6972300" y="4162425"/>
          <a:ext cx="1428750" cy="571500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20</xdr:row>
      <xdr:rowOff>19050</xdr:rowOff>
    </xdr:to>
    <xdr:pic>
      <xdr:nvPicPr>
        <xdr:cNvPr id="1" name="Picture 1" descr="Картинки по запросу Пила рамочная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20</xdr:row>
      <xdr:rowOff>114300</xdr:rowOff>
    </xdr:from>
    <xdr:to>
      <xdr:col>10</xdr:col>
      <xdr:colOff>238125</xdr:colOff>
      <xdr:row>25</xdr:row>
      <xdr:rowOff>95250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048250" y="3352800"/>
          <a:ext cx="1285875" cy="7905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13</xdr:col>
      <xdr:colOff>561975</xdr:colOff>
      <xdr:row>29</xdr:row>
      <xdr:rowOff>66675</xdr:rowOff>
    </xdr:to>
    <xdr:pic>
      <xdr:nvPicPr>
        <xdr:cNvPr id="1" name="Picture 2" descr="Похожее изображе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2486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590550</xdr:colOff>
      <xdr:row>23</xdr:row>
      <xdr:rowOff>104775</xdr:rowOff>
    </xdr:from>
    <xdr:to>
      <xdr:col>13</xdr:col>
      <xdr:colOff>38100</xdr:colOff>
      <xdr:row>28</xdr:row>
      <xdr:rowOff>95250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6686550" y="3829050"/>
          <a:ext cx="1276350" cy="800100"/>
        </a:xfrm>
        <a:prstGeom prst="rightArrow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11</xdr:col>
      <xdr:colOff>400050</xdr:colOff>
      <xdr:row>25</xdr:row>
      <xdr:rowOff>76200</xdr:rowOff>
    </xdr:to>
    <xdr:pic>
      <xdr:nvPicPr>
        <xdr:cNvPr id="1" name="Picture 1" descr="88525539_w640_h640_cid1659620_pid39814492-9ef5a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71056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19</xdr:row>
      <xdr:rowOff>152400</xdr:rowOff>
    </xdr:from>
    <xdr:to>
      <xdr:col>10</xdr:col>
      <xdr:colOff>447675</xdr:colOff>
      <xdr:row>25</xdr:row>
      <xdr:rowOff>47625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153025" y="3228975"/>
          <a:ext cx="1390650" cy="866775"/>
        </a:xfrm>
        <a:prstGeom prst="rightArrow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13</xdr:col>
      <xdr:colOff>66675</xdr:colOff>
      <xdr:row>26</xdr:row>
      <xdr:rowOff>85725</xdr:rowOff>
    </xdr:to>
    <xdr:pic>
      <xdr:nvPicPr>
        <xdr:cNvPr id="1" name="Picture 1" descr="d-34-700x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98195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19</xdr:row>
      <xdr:rowOff>95250</xdr:rowOff>
    </xdr:from>
    <xdr:to>
      <xdr:col>12</xdr:col>
      <xdr:colOff>190500</xdr:colOff>
      <xdr:row>24</xdr:row>
      <xdr:rowOff>142875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315075" y="3171825"/>
          <a:ext cx="1190625" cy="857250"/>
        </a:xfrm>
        <a:prstGeom prst="rightArrow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190500</xdr:colOff>
      <xdr:row>40</xdr:row>
      <xdr:rowOff>66675</xdr:rowOff>
    </xdr:to>
    <xdr:pic>
      <xdr:nvPicPr>
        <xdr:cNvPr id="1" name="Picture 1" descr="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12</xdr:col>
      <xdr:colOff>561975</xdr:colOff>
      <xdr:row>24</xdr:row>
      <xdr:rowOff>142875</xdr:rowOff>
    </xdr:to>
    <xdr:pic>
      <xdr:nvPicPr>
        <xdr:cNvPr id="1" name="Picture 1" descr="хирургические инструменты фот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8771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18</xdr:row>
      <xdr:rowOff>123825</xdr:rowOff>
    </xdr:from>
    <xdr:to>
      <xdr:col>11</xdr:col>
      <xdr:colOff>600075</xdr:colOff>
      <xdr:row>23</xdr:row>
      <xdr:rowOff>142875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181725" y="3038475"/>
          <a:ext cx="1123950" cy="828675"/>
        </a:xfrm>
        <a:prstGeom prst="rightArrow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104775</xdr:rowOff>
    </xdr:from>
    <xdr:to>
      <xdr:col>12</xdr:col>
      <xdr:colOff>257175</xdr:colOff>
      <xdr:row>29</xdr:row>
      <xdr:rowOff>95250</xdr:rowOff>
    </xdr:to>
    <xdr:pic>
      <xdr:nvPicPr>
        <xdr:cNvPr id="1" name="Picture 1" descr="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741045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24</xdr:row>
      <xdr:rowOff>0</xdr:rowOff>
    </xdr:from>
    <xdr:to>
      <xdr:col>10</xdr:col>
      <xdr:colOff>276225</xdr:colOff>
      <xdr:row>29</xdr:row>
      <xdr:rowOff>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5305425" y="3886200"/>
          <a:ext cx="1066800" cy="8096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523875</xdr:colOff>
      <xdr:row>24</xdr:row>
      <xdr:rowOff>133350</xdr:rowOff>
    </xdr:to>
    <xdr:pic>
      <xdr:nvPicPr>
        <xdr:cNvPr id="1" name="Picture 1" descr="7b9272ead9b497d00e44dae326d68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19</xdr:row>
      <xdr:rowOff>19050</xdr:rowOff>
    </xdr:from>
    <xdr:to>
      <xdr:col>13</xdr:col>
      <xdr:colOff>114300</xdr:colOff>
      <xdr:row>23</xdr:row>
      <xdr:rowOff>152400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877050" y="3095625"/>
          <a:ext cx="1162050" cy="7810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14</xdr:col>
      <xdr:colOff>495300</xdr:colOff>
      <xdr:row>27</xdr:row>
      <xdr:rowOff>47625</xdr:rowOff>
    </xdr:to>
    <xdr:pic>
      <xdr:nvPicPr>
        <xdr:cNvPr id="1" name="Picture 2" descr="miz-im-m-gorkogo-hirurgicheskij-korncang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9820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21</xdr:row>
      <xdr:rowOff>152400</xdr:rowOff>
    </xdr:from>
    <xdr:to>
      <xdr:col>12</xdr:col>
      <xdr:colOff>85725</xdr:colOff>
      <xdr:row>26</xdr:row>
      <xdr:rowOff>85725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6257925" y="3552825"/>
          <a:ext cx="1143000" cy="742950"/>
        </a:xfrm>
        <a:prstGeom prst="rightArrow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352425</xdr:colOff>
      <xdr:row>27</xdr:row>
      <xdr:rowOff>104775</xdr:rowOff>
    </xdr:to>
    <xdr:pic>
      <xdr:nvPicPr>
        <xdr:cNvPr id="1" name="Picture 2" descr="5786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7722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20</xdr:row>
      <xdr:rowOff>95250</xdr:rowOff>
    </xdr:from>
    <xdr:to>
      <xdr:col>9</xdr:col>
      <xdr:colOff>523875</xdr:colOff>
      <xdr:row>24</xdr:row>
      <xdr:rowOff>85725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562475" y="3333750"/>
          <a:ext cx="1447800" cy="63817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95250</xdr:rowOff>
    </xdr:from>
    <xdr:to>
      <xdr:col>14</xdr:col>
      <xdr:colOff>180975</xdr:colOff>
      <xdr:row>28</xdr:row>
      <xdr:rowOff>19050</xdr:rowOff>
    </xdr:to>
    <xdr:pic>
      <xdr:nvPicPr>
        <xdr:cNvPr id="1" name="Picture 1" descr="Med_Instrument_mg_9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7175"/>
          <a:ext cx="856297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20</xdr:row>
      <xdr:rowOff>152400</xdr:rowOff>
    </xdr:from>
    <xdr:to>
      <xdr:col>12</xdr:col>
      <xdr:colOff>142875</xdr:colOff>
      <xdr:row>26</xdr:row>
      <xdr:rowOff>104775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267450" y="3390900"/>
          <a:ext cx="1190625" cy="9239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304800</xdr:colOff>
      <xdr:row>29</xdr:row>
      <xdr:rowOff>19050</xdr:rowOff>
    </xdr:to>
    <xdr:pic>
      <xdr:nvPicPr>
        <xdr:cNvPr id="1" name="Picture 2" descr="shop_items_catalog_image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24</xdr:row>
      <xdr:rowOff>133350</xdr:rowOff>
    </xdr:from>
    <xdr:to>
      <xdr:col>10</xdr:col>
      <xdr:colOff>600075</xdr:colOff>
      <xdr:row>29</xdr:row>
      <xdr:rowOff>95250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5619750" y="4019550"/>
          <a:ext cx="1076325" cy="771525"/>
        </a:xfrm>
        <a:prstGeom prst="rightArrow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247650</xdr:colOff>
      <xdr:row>26</xdr:row>
      <xdr:rowOff>66675</xdr:rowOff>
    </xdr:to>
    <xdr:pic>
      <xdr:nvPicPr>
        <xdr:cNvPr id="1" name="Picture 1" descr="shop_items_catalog_image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21</xdr:row>
      <xdr:rowOff>9525</xdr:rowOff>
    </xdr:from>
    <xdr:to>
      <xdr:col>11</xdr:col>
      <xdr:colOff>514350</xdr:colOff>
      <xdr:row>25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695950" y="3409950"/>
          <a:ext cx="1524000" cy="647700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zoomScalePageLayoutView="0" workbookViewId="0" topLeftCell="A1">
      <selection activeCell="R11" sqref="R11"/>
    </sheetView>
  </sheetViews>
  <sheetFormatPr defaultColWidth="9.140625" defaultRowHeight="12.75"/>
  <sheetData/>
  <sheetProtection password="9830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5:I40"/>
  <sheetViews>
    <sheetView showGridLines="0" showRowColHeaders="0" zoomScalePageLayoutView="0" workbookViewId="0" topLeftCell="A1">
      <selection activeCell="C35" sqref="C35"/>
    </sheetView>
  </sheetViews>
  <sheetFormatPr defaultColWidth="9.140625" defaultRowHeight="12.75"/>
  <sheetData>
    <row r="34" ht="13.5" thickBot="1"/>
    <row r="35" spans="3:9" ht="21.75" thickBot="1" thickTop="1">
      <c r="C35" s="9"/>
      <c r="D35" s="9"/>
      <c r="E35" s="9"/>
      <c r="F35" s="9"/>
      <c r="G35" s="9"/>
      <c r="H35" s="9"/>
      <c r="I35" s="9"/>
    </row>
    <row r="36" ht="13.5" thickTop="1"/>
    <row r="39" spans="3:8" ht="12.75">
      <c r="C39" s="48" t="str">
        <f>IF(AND(C35="н",D35="о",E35="ж",F35="н",G35="и",H35="ц",I35="ы"),"правильно","неправильно")</f>
        <v>неправильно</v>
      </c>
      <c r="D39" s="49"/>
      <c r="E39" s="49"/>
      <c r="F39" s="49"/>
      <c r="G39" s="49"/>
      <c r="H39" s="49"/>
    </row>
    <row r="40" spans="3:8" ht="12.75">
      <c r="C40" s="49"/>
      <c r="D40" s="49"/>
      <c r="E40" s="49"/>
      <c r="F40" s="49"/>
      <c r="G40" s="49"/>
      <c r="H40" s="49"/>
    </row>
  </sheetData>
  <sheetProtection password="9830" sheet="1" objects="1" scenarios="1" selectLockedCells="1"/>
  <mergeCells count="1">
    <mergeCell ref="C39:H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7:I34"/>
  <sheetViews>
    <sheetView showGridLines="0" showRowColHeaders="0" zoomScalePageLayoutView="0" workbookViewId="0" topLeftCell="A1">
      <selection activeCell="D27" sqref="D27"/>
    </sheetView>
  </sheetViews>
  <sheetFormatPr defaultColWidth="9.140625" defaultRowHeight="12.75"/>
  <sheetData>
    <row r="26" ht="13.5" thickBot="1"/>
    <row r="27" spans="4:7" ht="21.75" thickBot="1" thickTop="1">
      <c r="D27" s="10"/>
      <c r="E27" s="10"/>
      <c r="F27" s="10"/>
      <c r="G27" s="10"/>
    </row>
    <row r="28" ht="14.25" thickBot="1" thickTop="1"/>
    <row r="29" spans="2:9" ht="21.75" thickBot="1" thickTop="1">
      <c r="B29" s="10"/>
      <c r="C29" s="10"/>
      <c r="D29" s="10"/>
      <c r="E29" s="10"/>
      <c r="F29" s="10"/>
      <c r="G29" s="10"/>
      <c r="H29" s="10"/>
      <c r="I29" s="10"/>
    </row>
    <row r="30" ht="13.5" thickTop="1"/>
    <row r="33" spans="3:7" ht="12.75">
      <c r="C33" s="50" t="str">
        <f>IF(AND(D27="п",E27="и",F27="л",G27="а",B29="р",C29="а",D29="м",E29="о",F29="ч",G29="н",H29="а",I29="я"),"правильно","неправильно")</f>
        <v>неправильно</v>
      </c>
      <c r="D33" s="51"/>
      <c r="E33" s="51"/>
      <c r="F33" s="51"/>
      <c r="G33" s="51"/>
    </row>
    <row r="34" spans="3:7" ht="12.75">
      <c r="C34" s="51"/>
      <c r="D34" s="51"/>
      <c r="E34" s="51"/>
      <c r="F34" s="51"/>
      <c r="G34" s="51"/>
    </row>
  </sheetData>
  <sheetProtection password="9830" sheet="1" objects="1" scenarios="1" selectLockedCells="1"/>
  <mergeCells count="1">
    <mergeCell ref="C33:G3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3:O37"/>
  <sheetViews>
    <sheetView showGridLines="0" showRowColHeaders="0" zoomScalePageLayoutView="0" workbookViewId="0" topLeftCell="A1">
      <selection activeCell="B33" sqref="B33"/>
    </sheetView>
  </sheetViews>
  <sheetFormatPr defaultColWidth="9.140625" defaultRowHeight="12.75"/>
  <sheetData>
    <row r="32" ht="13.5" thickBot="1"/>
    <row r="33" spans="2:15" ht="21.75" thickBot="1" thickTop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ht="13.5" thickTop="1"/>
    <row r="35" ht="13.5" thickBot="1"/>
    <row r="36" spans="4:10" ht="13.5" thickTop="1">
      <c r="D36" s="52" t="str">
        <f>IF(AND(B33="я",C33="з",D33="ы",E33="к",F33="о",G33="д",H33="е",I33="р",J33="ж",K33="а",L33="т",M33="е",N33="л",O33="ь"),"правильно","неправильно")</f>
        <v>неправильно</v>
      </c>
      <c r="E36" s="53"/>
      <c r="F36" s="53"/>
      <c r="G36" s="53"/>
      <c r="H36" s="53"/>
      <c r="I36" s="53"/>
      <c r="J36" s="54"/>
    </row>
    <row r="37" spans="4:10" ht="13.5" thickBot="1">
      <c r="D37" s="55"/>
      <c r="E37" s="56"/>
      <c r="F37" s="56"/>
      <c r="G37" s="56"/>
      <c r="H37" s="56"/>
      <c r="I37" s="56"/>
      <c r="J37" s="57"/>
    </row>
    <row r="38" ht="13.5" thickTop="1"/>
  </sheetData>
  <sheetProtection password="9830" sheet="1" objects="1" scenarios="1" selectLockedCells="1"/>
  <mergeCells count="1">
    <mergeCell ref="D36:J37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9:I35"/>
  <sheetViews>
    <sheetView showGridLines="0" showRowColHeaders="0" zoomScalePageLayoutView="0" workbookViewId="0" topLeftCell="A1">
      <selection activeCell="D29" sqref="D29"/>
    </sheetView>
  </sheetViews>
  <sheetFormatPr defaultColWidth="9.140625" defaultRowHeight="12.75"/>
  <sheetData>
    <row r="28" ht="13.5" thickBot="1"/>
    <row r="29" spans="4:8" ht="21.75" thickBot="1" thickTop="1">
      <c r="D29" s="11"/>
      <c r="E29" s="11"/>
      <c r="F29" s="11"/>
      <c r="G29" s="11"/>
      <c r="H29" s="11"/>
    </row>
    <row r="30" ht="14.25" thickBot="1" thickTop="1"/>
    <row r="31" spans="3:9" ht="21.75" thickBot="1" thickTop="1">
      <c r="C31" s="11"/>
      <c r="D31" s="11"/>
      <c r="E31" s="11"/>
      <c r="F31" s="11"/>
      <c r="G31" s="11"/>
      <c r="H31" s="11"/>
      <c r="I31" s="11"/>
    </row>
    <row r="32" ht="13.5" thickTop="1"/>
    <row r="33" ht="13.5" thickBot="1"/>
    <row r="34" spans="4:8" ht="13.5" thickTop="1">
      <c r="D34" s="58" t="str">
        <f>IF(AND(D30="л",E29="о",F29="ж",G29="к",H29="а",C31="к",D31="о",E31="с",F31="т",G31="н",H31="а",I31="я"),"правильно","неправильно")</f>
        <v>неправильно</v>
      </c>
      <c r="E34" s="59"/>
      <c r="F34" s="59"/>
      <c r="G34" s="59"/>
      <c r="H34" s="60"/>
    </row>
    <row r="35" spans="4:8" ht="13.5" thickBot="1">
      <c r="D35" s="61"/>
      <c r="E35" s="62"/>
      <c r="F35" s="62"/>
      <c r="G35" s="62"/>
      <c r="H35" s="63"/>
    </row>
    <row r="36" ht="13.5" thickTop="1"/>
  </sheetData>
  <sheetProtection password="9830" sheet="1" objects="1" scenarios="1" selectLockedCells="1"/>
  <mergeCells count="1">
    <mergeCell ref="D34:H3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8:L34"/>
  <sheetViews>
    <sheetView showGridLines="0" showRowColHeaders="0" zoomScalePageLayoutView="0" workbookViewId="0" topLeftCell="A1">
      <selection activeCell="C28" sqref="C28"/>
    </sheetView>
  </sheetViews>
  <sheetFormatPr defaultColWidth="9.140625" defaultRowHeight="12.75"/>
  <sheetData>
    <row r="27" ht="13.5" thickBot="1"/>
    <row r="28" spans="3:11" ht="21.75" thickBot="1" thickTop="1">
      <c r="C28" s="12"/>
      <c r="D28" s="12"/>
      <c r="E28" s="12"/>
      <c r="F28" s="12"/>
      <c r="G28" s="12"/>
      <c r="H28" s="12"/>
      <c r="I28" s="12"/>
      <c r="J28" s="12"/>
      <c r="K28" s="12"/>
    </row>
    <row r="29" ht="14.25" thickBot="1" thickTop="1"/>
    <row r="30" spans="4:12" ht="21.75" thickBot="1" thickTop="1">
      <c r="D30" s="12"/>
      <c r="E30" s="12"/>
      <c r="F30" s="12"/>
      <c r="G30" s="12"/>
      <c r="H30" s="12"/>
      <c r="I30" s="12"/>
      <c r="J30" s="12"/>
      <c r="K30" s="12"/>
      <c r="L30" s="12"/>
    </row>
    <row r="31" ht="13.5" thickTop="1"/>
    <row r="32" ht="13.5" thickBot="1"/>
    <row r="33" spans="5:10" ht="13.5" thickTop="1">
      <c r="E33" s="64" t="str">
        <f>IF(AND(C28="д",D28="и",E28="с",F28="с",G28="е",H28="к",I28="т",J28="о",K28="р",D30="и",E30="з",F30="о",G30="г",H30="н",I30="у",J30="т",K30="ы",L30="й"),"правильно","неправильно")</f>
        <v>неправильно</v>
      </c>
      <c r="F33" s="65"/>
      <c r="G33" s="65"/>
      <c r="H33" s="65"/>
      <c r="I33" s="65"/>
      <c r="J33" s="66"/>
    </row>
    <row r="34" spans="5:10" ht="13.5" thickBot="1">
      <c r="E34" s="67"/>
      <c r="F34" s="68"/>
      <c r="G34" s="68"/>
      <c r="H34" s="68"/>
      <c r="I34" s="68"/>
      <c r="J34" s="69"/>
    </row>
    <row r="35" ht="13.5" thickTop="1"/>
  </sheetData>
  <sheetProtection password="9830" sheet="1" objects="1" scenarios="1" selectLockedCells="1"/>
  <mergeCells count="1">
    <mergeCell ref="E33:J3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4">
      <selection activeCell="Q15" sqref="Q15"/>
    </sheetView>
  </sheetViews>
  <sheetFormatPr defaultColWidth="9.140625" defaultRowHeight="12.75"/>
  <sheetData/>
  <sheetProtection password="9830"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7:H30"/>
  <sheetViews>
    <sheetView showGridLines="0" showRowColHeaders="0" zoomScalePageLayoutView="0" workbookViewId="0" topLeftCell="A1">
      <selection activeCell="D27" sqref="D27"/>
    </sheetView>
  </sheetViews>
  <sheetFormatPr defaultColWidth="9.140625" defaultRowHeight="12.75"/>
  <sheetData>
    <row r="26" ht="13.5" thickBot="1"/>
    <row r="27" spans="4:8" ht="27" thickBot="1" thickTop="1">
      <c r="D27" s="1"/>
      <c r="E27" s="1"/>
      <c r="F27" s="1"/>
      <c r="G27" s="1"/>
      <c r="H27" s="1"/>
    </row>
    <row r="28" ht="13.5" thickTop="1"/>
    <row r="29" spans="4:8" ht="12.75">
      <c r="D29" s="13" t="str">
        <f>IF(AND(D27="з",E27="а",F27="ж",G27="и",H27="м"),"правильно","неправильно")</f>
        <v>неправильно</v>
      </c>
      <c r="E29" s="13"/>
      <c r="F29" s="13"/>
      <c r="G29" s="13"/>
      <c r="H29" s="13"/>
    </row>
    <row r="30" spans="4:8" ht="12.75">
      <c r="D30" s="13"/>
      <c r="E30" s="13"/>
      <c r="F30" s="13"/>
      <c r="G30" s="13"/>
      <c r="H30" s="13"/>
    </row>
  </sheetData>
  <sheetProtection password="9830" sheet="1" objects="1" scenarios="1" selectLockedCells="1"/>
  <mergeCells count="1">
    <mergeCell ref="D29:H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3:I37"/>
  <sheetViews>
    <sheetView showGridLines="0" showRowColHeaders="0" zoomScalePageLayoutView="0" workbookViewId="0" topLeftCell="A1">
      <selection activeCell="D33" sqref="D33"/>
    </sheetView>
  </sheetViews>
  <sheetFormatPr defaultColWidth="9.140625" defaultRowHeight="12.75"/>
  <sheetData>
    <row r="32" ht="13.5" thickBot="1"/>
    <row r="33" spans="4:9" ht="27" thickBot="1" thickTop="1">
      <c r="D33" s="2"/>
      <c r="E33" s="2"/>
      <c r="F33" s="2"/>
      <c r="G33" s="2"/>
      <c r="H33" s="2"/>
      <c r="I33" s="2"/>
    </row>
    <row r="34" ht="13.5" thickTop="1"/>
    <row r="35" ht="13.5" thickBot="1"/>
    <row r="36" spans="5:8" ht="13.5" thickTop="1">
      <c r="E36" s="14" t="str">
        <f>IF(AND(D33="п",E33="и",F33="н",G33="ц",H33="е",I33="т"),"правильно","неправильно")</f>
        <v>неправильно</v>
      </c>
      <c r="F36" s="15"/>
      <c r="G36" s="15"/>
      <c r="H36" s="16"/>
    </row>
    <row r="37" spans="5:8" ht="13.5" thickBot="1">
      <c r="E37" s="17"/>
      <c r="F37" s="18"/>
      <c r="G37" s="18"/>
      <c r="H37" s="19"/>
    </row>
    <row r="38" ht="13.5" thickTop="1"/>
  </sheetData>
  <sheetProtection password="9830" sheet="1" objects="1" scenarios="1" selectLockedCells="1"/>
  <mergeCells count="1">
    <mergeCell ref="E36:H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9:L33"/>
  <sheetViews>
    <sheetView showGridLines="0" showRowColHeaders="0" zoomScalePageLayoutView="0" workbookViewId="0" topLeftCell="A1">
      <selection activeCell="D29" sqref="D29"/>
    </sheetView>
  </sheetViews>
  <sheetFormatPr defaultColWidth="9.140625" defaultRowHeight="12.75"/>
  <sheetData>
    <row r="28" ht="13.5" thickBot="1"/>
    <row r="29" spans="4:12" ht="24.75" thickBot="1" thickTop="1">
      <c r="D29" s="3"/>
      <c r="E29" s="3"/>
      <c r="F29" s="3"/>
      <c r="G29" s="3"/>
      <c r="H29" s="3"/>
      <c r="I29" s="3"/>
      <c r="J29" s="3"/>
      <c r="K29" s="3"/>
      <c r="L29" s="3"/>
    </row>
    <row r="30" ht="13.5" thickTop="1"/>
    <row r="31" ht="13.5" thickBot="1"/>
    <row r="32" spans="6:10" ht="13.5" thickTop="1">
      <c r="F32" s="20" t="str">
        <f>IF(AND(D29="с",E29="К",F29="А",G29="Л",H29="Ь",I29="п",J29="е",K29="л",L29="ь"),"правильно","неправильно")</f>
        <v>неправильно</v>
      </c>
      <c r="G32" s="21"/>
      <c r="H32" s="21"/>
      <c r="I32" s="21"/>
      <c r="J32" s="22"/>
    </row>
    <row r="33" spans="6:10" ht="13.5" thickBot="1">
      <c r="F33" s="23"/>
      <c r="G33" s="24"/>
      <c r="H33" s="24"/>
      <c r="I33" s="24"/>
      <c r="J33" s="25"/>
    </row>
    <row r="34" ht="13.5" thickTop="1"/>
  </sheetData>
  <sheetProtection password="9830" sheet="1" objects="1" scenarios="1" selectLockedCells="1"/>
  <mergeCells count="1">
    <mergeCell ref="F32:J3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31:K34"/>
  <sheetViews>
    <sheetView showGridLines="0" showRowColHeaders="0" zoomScalePageLayoutView="0" workbookViewId="0" topLeftCell="A1">
      <selection activeCell="E31" sqref="E31"/>
    </sheetView>
  </sheetViews>
  <sheetFormatPr defaultColWidth="9.140625" defaultRowHeight="12.75"/>
  <cols>
    <col min="15" max="15" width="8.8515625" style="0" customWidth="1"/>
  </cols>
  <sheetData>
    <row r="30" ht="13.5" thickBot="1"/>
    <row r="31" spans="5:11" ht="24.75" thickBot="1" thickTop="1">
      <c r="E31" s="4"/>
      <c r="F31" s="4"/>
      <c r="G31" s="4"/>
      <c r="H31" s="4"/>
      <c r="I31" s="4"/>
      <c r="J31" s="4"/>
      <c r="K31" s="4"/>
    </row>
    <row r="32" ht="13.5" thickTop="1"/>
    <row r="33" spans="7:10" ht="12.75">
      <c r="G33" s="26" t="str">
        <f>IF(AND(E31="К",F31="А",G31="Р",H31="ц",I31="а",J31="н",K31="г"),"правильно","неправильно")</f>
        <v>неправильно</v>
      </c>
      <c r="H33" s="27"/>
      <c r="I33" s="27"/>
      <c r="J33" s="27"/>
    </row>
    <row r="34" spans="7:10" ht="12.75">
      <c r="G34" s="27"/>
      <c r="H34" s="27"/>
      <c r="I34" s="27"/>
      <c r="J34" s="27"/>
    </row>
  </sheetData>
  <sheetProtection password="9830" sheet="1" objects="1" scenarios="1" selectLockedCells="1"/>
  <mergeCells count="1">
    <mergeCell ref="G33:J3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2:G37"/>
  <sheetViews>
    <sheetView showGridLines="0" showRowColHeaders="0" zoomScalePageLayoutView="0" workbookViewId="0" topLeftCell="A1">
      <selection activeCell="F32" sqref="F32"/>
    </sheetView>
  </sheetViews>
  <sheetFormatPr defaultColWidth="9.140625" defaultRowHeight="12.75"/>
  <sheetData>
    <row r="31" ht="13.5" thickBot="1"/>
    <row r="32" spans="3:6" ht="24.75" thickBot="1" thickTop="1">
      <c r="C32" s="5"/>
      <c r="D32" s="5"/>
      <c r="E32" s="5"/>
      <c r="F32" s="5"/>
    </row>
    <row r="33" ht="13.5" thickTop="1"/>
    <row r="36" spans="3:7" ht="12.75">
      <c r="C36" s="28" t="str">
        <f>IF(AND(C32="з",D32="о",E32="н",F32="д"),"правильно","неправильно")</f>
        <v>неправильно</v>
      </c>
      <c r="D36" s="29"/>
      <c r="E36" s="29"/>
      <c r="F36" s="29"/>
      <c r="G36" s="29"/>
    </row>
    <row r="37" spans="3:7" ht="12.75">
      <c r="C37" s="29"/>
      <c r="D37" s="29"/>
      <c r="E37" s="29"/>
      <c r="F37" s="29"/>
      <c r="G37" s="29"/>
    </row>
  </sheetData>
  <sheetProtection password="9830" sheet="1" objects="1" scenarios="1" selectLockedCells="1"/>
  <mergeCells count="1">
    <mergeCell ref="C36:G3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31:I34"/>
  <sheetViews>
    <sheetView showGridLines="0" showRowColHeaders="0" zoomScalePageLayoutView="0" workbookViewId="0" topLeftCell="A1">
      <selection activeCell="E31" sqref="E31"/>
    </sheetView>
  </sheetViews>
  <sheetFormatPr defaultColWidth="9.140625" defaultRowHeight="12.75"/>
  <sheetData>
    <row r="30" ht="13.5" thickBot="1"/>
    <row r="31" spans="5:9" ht="21.75" thickBot="1" thickTop="1">
      <c r="E31" s="6"/>
      <c r="F31" s="6"/>
      <c r="G31" s="6"/>
      <c r="H31" s="6"/>
      <c r="I31" s="6"/>
    </row>
    <row r="32" ht="14.25" thickBot="1" thickTop="1"/>
    <row r="33" spans="6:9" ht="13.5" thickTop="1">
      <c r="F33" s="30" t="str">
        <f>IF(AND(E31="К",F31="Ю",G31="ч",H31="о",I31="к"),"правильно","неправильно")</f>
        <v>неправильно</v>
      </c>
      <c r="G33" s="31"/>
      <c r="H33" s="31"/>
      <c r="I33" s="32"/>
    </row>
    <row r="34" spans="6:9" ht="13.5" thickBot="1">
      <c r="F34" s="33"/>
      <c r="G34" s="34"/>
      <c r="H34" s="34"/>
      <c r="I34" s="35"/>
    </row>
    <row r="35" ht="13.5" thickTop="1"/>
  </sheetData>
  <sheetProtection password="9830" sheet="1" objects="1" scenarios="1" selectLockedCells="1"/>
  <mergeCells count="1">
    <mergeCell ref="F33:I3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33:J37"/>
  <sheetViews>
    <sheetView showGridLines="0" showRowColHeaders="0" zoomScalePageLayoutView="0" workbookViewId="0" topLeftCell="A1">
      <selection activeCell="D33" sqref="D33"/>
    </sheetView>
  </sheetViews>
  <sheetFormatPr defaultColWidth="9.140625" defaultRowHeight="12.75"/>
  <sheetData>
    <row r="32" ht="13.5" thickBot="1"/>
    <row r="33" spans="4:10" ht="24.75" thickBot="1" thickTop="1">
      <c r="D33" s="7"/>
      <c r="E33" s="7"/>
      <c r="F33" s="7"/>
      <c r="G33" s="7"/>
      <c r="H33" s="7"/>
      <c r="I33" s="7"/>
      <c r="J33" s="7"/>
    </row>
    <row r="34" ht="13.5" thickTop="1"/>
    <row r="35" ht="13.5" thickBot="1"/>
    <row r="36" spans="5:9" ht="13.5" thickTop="1">
      <c r="E36" s="36" t="str">
        <f>IF(AND(D33="к",E33="у",F33="с",G33="а",H33="ч",I33="к",J33="и"),"правильно","неправильно")</f>
        <v>неправильно</v>
      </c>
      <c r="F36" s="37"/>
      <c r="G36" s="37"/>
      <c r="H36" s="37"/>
      <c r="I36" s="38"/>
    </row>
    <row r="37" spans="5:9" ht="13.5" thickBot="1">
      <c r="E37" s="39"/>
      <c r="F37" s="40"/>
      <c r="G37" s="40"/>
      <c r="H37" s="40"/>
      <c r="I37" s="41"/>
    </row>
    <row r="38" ht="13.5" thickTop="1"/>
  </sheetData>
  <sheetProtection password="9830" sheet="1" objects="1" scenarios="1" selectLockedCells="1"/>
  <mergeCells count="1">
    <mergeCell ref="E36:I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3:I37"/>
  <sheetViews>
    <sheetView showGridLines="0" showRowColHeaders="0" zoomScalePageLayoutView="0" workbookViewId="0" topLeftCell="A1">
      <selection activeCell="C33" sqref="C33"/>
    </sheetView>
  </sheetViews>
  <sheetFormatPr defaultColWidth="9.140625" defaultRowHeight="12.75"/>
  <sheetData>
    <row r="32" ht="13.5" thickBot="1"/>
    <row r="33" spans="3:9" ht="24.75" thickBot="1" thickTop="1">
      <c r="C33" s="8"/>
      <c r="D33" s="8"/>
      <c r="E33" s="8"/>
      <c r="F33" s="8"/>
      <c r="G33" s="8"/>
      <c r="H33" s="8"/>
      <c r="I33" s="8"/>
    </row>
    <row r="34" ht="13.5" thickTop="1"/>
    <row r="35" ht="13.5" thickBot="1"/>
    <row r="36" spans="4:8" ht="13.5" thickTop="1">
      <c r="D36" s="42" t="str">
        <f>IF(AND(C33="ш",D33="п",E33="а",F33="т",G33="е",H33="л",I33="ь"),"правильно","неправильно")</f>
        <v>неправильно</v>
      </c>
      <c r="E36" s="43"/>
      <c r="F36" s="43"/>
      <c r="G36" s="43"/>
      <c r="H36" s="44"/>
    </row>
    <row r="37" spans="4:8" ht="13.5" thickBot="1">
      <c r="D37" s="45"/>
      <c r="E37" s="46"/>
      <c r="F37" s="46"/>
      <c r="G37" s="46"/>
      <c r="H37" s="47"/>
    </row>
    <row r="38" ht="13.5" thickTop="1"/>
  </sheetData>
  <sheetProtection password="9830" sheet="1" objects="1" scenarios="1" selectLockedCells="1"/>
  <mergeCells count="1">
    <mergeCell ref="D36:H3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Преподаватель</cp:lastModifiedBy>
  <dcterms:created xsi:type="dcterms:W3CDTF">1996-10-08T23:32:33Z</dcterms:created>
  <dcterms:modified xsi:type="dcterms:W3CDTF">2018-01-26T03:28:10Z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